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180" windowWidth="19425" windowHeight="10845" activeTab="1"/>
  </bookViews>
  <sheets>
    <sheet name="среднее" sheetId="2" r:id="rId1"/>
    <sheet name="дошкольн" sheetId="3" r:id="rId2"/>
  </sheets>
  <definedNames>
    <definedName name="_xlnm.Print_Area" localSheetId="1">дошкольн!$A$1:$E$35</definedName>
    <definedName name="_xlnm.Print_Area" localSheetId="0">среднее!$A$1:$E$40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2" l="1"/>
  <c r="C14" i="2"/>
  <c r="E12" i="3"/>
  <c r="C12" i="3"/>
  <c r="E15" i="3"/>
  <c r="E13" i="3" s="1"/>
  <c r="D15" i="3"/>
  <c r="C13" i="3"/>
  <c r="C15" i="3"/>
  <c r="C16" i="2"/>
  <c r="C30" i="3"/>
  <c r="C26" i="3"/>
  <c r="D21" i="2"/>
  <c r="D20" i="3"/>
  <c r="C23" i="3"/>
  <c r="D23" i="3"/>
  <c r="D18" i="2"/>
  <c r="C27" i="2"/>
  <c r="D27" i="2"/>
  <c r="C24" i="2"/>
  <c r="D24" i="2"/>
  <c r="C18" i="2"/>
  <c r="D16" i="2" l="1"/>
  <c r="D13" i="3"/>
  <c r="D12" i="3" s="1"/>
  <c r="E16" i="2" l="1"/>
  <c r="E14" i="2" s="1"/>
  <c r="E13" i="2" s="1"/>
  <c r="D13" i="2"/>
  <c r="C13" i="2"/>
</calcChain>
</file>

<file path=xl/sharedStrings.xml><?xml version="1.0" encoding="utf-8"?>
<sst xmlns="http://schemas.openxmlformats.org/spreadsheetml/2006/main" count="106" uniqueCount="43">
  <si>
    <t>в том числе: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</si>
  <si>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</si>
  <si>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</si>
  <si>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</si>
  <si>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</si>
  <si>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</si>
  <si>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</si>
  <si>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</si>
  <si>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</si>
  <si>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</si>
  <si>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</si>
  <si>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</si>
  <si>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</si>
  <si>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</si>
  <si>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</si>
  <si>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</si>
  <si>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</si>
  <si>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</si>
  <si>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ед. изм.</t>
  </si>
  <si>
    <t>годовой план</t>
  </si>
  <si>
    <t>план на период</t>
  </si>
  <si>
    <t>1. Среднегодовой контингент обучающиеся</t>
  </si>
  <si>
    <t>3.4. Вспомогательный и технический персонал</t>
  </si>
  <si>
    <t>средний расход на 1-го обучающегося</t>
  </si>
  <si>
    <r>
      <t xml:space="preserve">3.3. Прочий педагогический персонал 
</t>
    </r>
    <r>
      <rPr>
        <i/>
        <sz val="14"/>
        <color theme="1"/>
        <rFont val="Arial Narrow"/>
        <family val="2"/>
        <charset val="204"/>
      </rPr>
      <t>(педагог-психолог, социальный педагог, вожатый и др.)</t>
    </r>
  </si>
  <si>
    <t>среднемесячная заработная плата 1 ед.</t>
  </si>
  <si>
    <t>тенге</t>
  </si>
  <si>
    <t xml:space="preserve">Среднее образование </t>
  </si>
  <si>
    <t xml:space="preserve">из них:  </t>
  </si>
  <si>
    <t xml:space="preserve">КГУ Алгинская средняя школа </t>
  </si>
  <si>
    <t>Основные показатели финансовой деятельности организации образование</t>
  </si>
  <si>
    <t xml:space="preserve">Дошкольное образование </t>
  </si>
  <si>
    <t>1. Среднегодовой контингент воспитанников</t>
  </si>
  <si>
    <t>средний расход на 1-го воспитанника</t>
  </si>
  <si>
    <t>из них:</t>
  </si>
  <si>
    <t>3.3. Вспомогательный и технический персонал</t>
  </si>
  <si>
    <t>Директор                                         Жумагалиева Н.С.</t>
  </si>
  <si>
    <r>
      <t xml:space="preserve">по состоянию на </t>
    </r>
    <r>
      <rPr>
        <b/>
        <u/>
        <sz val="16"/>
        <color theme="1"/>
        <rFont val="Arial Narrow"/>
        <family val="2"/>
        <charset val="204"/>
      </rPr>
      <t>"01"10.2018г.</t>
    </r>
  </si>
  <si>
    <r>
      <t xml:space="preserve">3. Коммунальные расходы 
</t>
    </r>
    <r>
      <rPr>
        <i/>
        <sz val="16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</si>
  <si>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r>
      <t xml:space="preserve">5. Капитальные расходы 
</t>
    </r>
    <r>
      <rPr>
        <i/>
        <sz val="16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</si>
  <si>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6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</si>
  <si>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3.2. Основной персонал - учителя</t>
  </si>
  <si>
    <t>3.2. Основной персонал - воспитатели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</si>
</sst>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  <font>
      <b/>
      <u/>
      <sz val="16"/>
      <color theme="1"/>
      <name val="Arial Narrow"/>
      <family val="2"/>
      <charset val="204"/>
    </font>
    <font>
      <i/>
      <sz val="16"/>
      <color theme="1"/>
      <name val="Arial Narrow"/>
      <family val="2"/>
      <charset val="204"/>
    </font>
    <font>
      <i/>
      <u/>
      <sz val="16"/>
      <color theme="1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0" fontId="5" fillId="0" borderId="0" xfId="0" applyFont="1" applyBorder="1" applyAlignment="1">
      <alignment horizontal="center" vertical="center" wrapText="1"/>
    </xf>
    <xf numFmtId="164" fontId="2" fillId="0" borderId="0" xfId="0" applyNumberFormat="1" applyFont="1"/>
    <xf numFmtId="0" fontId="3" fillId="0" borderId="0" xfId="0" applyFont="1" applyBorder="1"/>
    <xf numFmtId="16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 vertical="top"/>
    </xf>
    <xf numFmtId="0" fontId="9" fillId="0" borderId="0" xfId="0" applyFont="1"/>
    <xf numFmtId="0" fontId="8" fillId="0" borderId="2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top"/>
    </xf>
    <xf numFmtId="0" fontId="2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8"/>
  <sheetViews>
    <sheetView view="pageBreakPreview" topLeftCell="A4" zoomScale="60" workbookViewId="0">
      <selection activeCell="E35" sqref="E35"/>
    </sheetView>
  </sheetViews>
  <sheetFormatPr defaultColWidth="9.140625" defaultRowHeight="20.25"/>
  <cols>
    <col min="1" max="1" width="69.42578125" style="2" customWidth="1"/>
    <col min="2" max="2" width="10.28515625" style="3" customWidth="1"/>
    <col min="3" max="3" width="15.85546875" style="41" customWidth="1"/>
    <col min="4" max="4" width="19.42578125" style="41" customWidth="1"/>
    <col min="5" max="5" width="15.7109375" style="41" customWidth="1"/>
    <col min="6" max="6" width="15.140625" style="2" customWidth="1"/>
    <col min="7" max="7" width="12" style="2" customWidth="1"/>
    <col min="8" max="8" width="9.140625" style="2"/>
    <col min="9" max="9" width="12.28515625" style="2" bestFit="1" customWidth="1"/>
    <col min="10" max="16384" width="9.140625" style="2"/>
  </cols>
  <sheetData>
    <row r="2" spans="1:5">
      <c r="A2" s="35" t="s">
        <v>14</v>
      </c>
      <c r="B2" s="35"/>
      <c r="C2" s="35"/>
      <c r="D2" s="35"/>
      <c r="E2" s="35"/>
    </row>
    <row r="3" spans="1:5">
      <c r="A3" s="35" t="s">
        <v>37</v>
      </c>
      <c r="B3" s="35"/>
      <c r="C3" s="35"/>
      <c r="D3" s="35"/>
      <c r="E3" s="35"/>
    </row>
    <row r="4" spans="1:5">
      <c r="A4" s="1"/>
    </row>
    <row r="5" spans="1:5">
      <c r="A5" s="36" t="s">
        <v>29</v>
      </c>
      <c r="B5" s="36"/>
      <c r="C5" s="36"/>
      <c r="D5" s="36"/>
      <c r="E5" s="36"/>
    </row>
    <row r="6" spans="1:5">
      <c r="A6" s="37" t="s">
        <v>16</v>
      </c>
      <c r="B6" s="37"/>
      <c r="C6" s="37"/>
      <c r="D6" s="37"/>
      <c r="E6" s="37"/>
    </row>
    <row r="7" spans="1:5">
      <c r="A7" s="4"/>
    </row>
    <row r="8" spans="1:5">
      <c r="A8" s="13" t="s">
        <v>17</v>
      </c>
    </row>
    <row r="9" spans="1:5">
      <c r="A9" s="1"/>
    </row>
    <row r="10" spans="1:5">
      <c r="A10" s="38" t="s">
        <v>27</v>
      </c>
      <c r="B10" s="39" t="s">
        <v>18</v>
      </c>
      <c r="C10" s="42" t="s">
        <v>15</v>
      </c>
      <c r="D10" s="42"/>
      <c r="E10" s="42"/>
    </row>
    <row r="11" spans="1:5" ht="40.5">
      <c r="A11" s="38"/>
      <c r="B11" s="39"/>
      <c r="C11" s="43" t="s">
        <v>19</v>
      </c>
      <c r="D11" s="43" t="s">
        <v>20</v>
      </c>
      <c r="E11" s="44" t="s">
        <v>13</v>
      </c>
    </row>
    <row r="12" spans="1:5">
      <c r="A12" s="5" t="s">
        <v>21</v>
      </c>
      <c r="B12" s="6" t="s">
        <v>9</v>
      </c>
      <c r="C12" s="45">
        <v>428</v>
      </c>
      <c r="D12" s="45">
        <v>428</v>
      </c>
      <c r="E12" s="45">
        <v>428</v>
      </c>
    </row>
    <row r="13" spans="1:5" ht="25.5">
      <c r="A13" s="10" t="s">
        <v>23</v>
      </c>
      <c r="B13" s="6" t="s">
        <v>1</v>
      </c>
      <c r="C13" s="45">
        <f>C14/C12</f>
        <v>272.54485981308409</v>
      </c>
      <c r="D13" s="45">
        <f t="shared" ref="D13:E13" si="0">D14/D12</f>
        <v>210.6228971962617</v>
      </c>
      <c r="E13" s="45">
        <f t="shared" si="0"/>
        <v>210.6228971962617</v>
      </c>
    </row>
    <row r="14" spans="1:5" ht="25.5">
      <c r="A14" s="5" t="s">
        <v>10</v>
      </c>
      <c r="B14" s="6" t="s">
        <v>1</v>
      </c>
      <c r="C14" s="46">
        <f>C16+C30+C31+C32+C33+C34</f>
        <v>116649.2</v>
      </c>
      <c r="D14" s="46">
        <f>D16+D30+D31+D32+D33+D34</f>
        <v>90146.6</v>
      </c>
      <c r="E14" s="46">
        <f t="shared" ref="D14:E14" si="1">E16+E30+E31+E32+E33+E34</f>
        <v>90146.6</v>
      </c>
    </row>
    <row r="15" spans="1:5">
      <c r="A15" s="8" t="s">
        <v>0</v>
      </c>
      <c r="B15" s="9"/>
      <c r="C15" s="47"/>
      <c r="D15" s="48"/>
      <c r="E15" s="48"/>
    </row>
    <row r="16" spans="1:5" ht="25.5">
      <c r="A16" s="5" t="s">
        <v>11</v>
      </c>
      <c r="B16" s="6" t="s">
        <v>1</v>
      </c>
      <c r="C16" s="46">
        <f>C18+C21+C24+C27</f>
        <v>84512.2</v>
      </c>
      <c r="D16" s="46">
        <f>D18+D21+D24+D27</f>
        <v>67044.5</v>
      </c>
      <c r="E16" s="46">
        <f t="shared" ref="E16" si="2">E18+E21+E24+E27</f>
        <v>67044.5</v>
      </c>
    </row>
    <row r="17" spans="1:6">
      <c r="A17" s="8" t="s">
        <v>28</v>
      </c>
      <c r="B17" s="9"/>
      <c r="C17" s="48"/>
      <c r="D17" s="48"/>
      <c r="E17" s="48"/>
    </row>
    <row r="18" spans="1:6" ht="25.5">
      <c r="A18" s="7" t="s">
        <v>12</v>
      </c>
      <c r="B18" s="6" t="s">
        <v>1</v>
      </c>
      <c r="C18" s="48">
        <f>10951</f>
        <v>10951</v>
      </c>
      <c r="D18" s="48">
        <f>7815+842</f>
        <v>8657</v>
      </c>
      <c r="E18" s="48">
        <v>8657</v>
      </c>
    </row>
    <row r="19" spans="1:6">
      <c r="A19" s="10" t="s">
        <v>3</v>
      </c>
      <c r="B19" s="11" t="s">
        <v>2</v>
      </c>
      <c r="C19" s="49">
        <v>9</v>
      </c>
      <c r="D19" s="45">
        <v>9</v>
      </c>
      <c r="E19" s="45">
        <v>9</v>
      </c>
    </row>
    <row r="20" spans="1:6">
      <c r="A20" s="10" t="s">
        <v>25</v>
      </c>
      <c r="B20" s="6" t="s">
        <v>26</v>
      </c>
      <c r="C20" s="48">
        <v>101398</v>
      </c>
      <c r="D20" s="45">
        <v>106876</v>
      </c>
      <c r="E20" s="45">
        <v>106876</v>
      </c>
    </row>
    <row r="21" spans="1:6" ht="25.5">
      <c r="A21" s="7" t="s">
        <v>41</v>
      </c>
      <c r="B21" s="6" t="s">
        <v>1</v>
      </c>
      <c r="C21" s="48">
        <v>61950.2</v>
      </c>
      <c r="D21" s="48">
        <f>2979+46613.5</f>
        <v>49592.5</v>
      </c>
      <c r="E21" s="48">
        <v>49592.5</v>
      </c>
    </row>
    <row r="22" spans="1:6">
      <c r="A22" s="10" t="s">
        <v>3</v>
      </c>
      <c r="B22" s="11" t="s">
        <v>2</v>
      </c>
      <c r="C22" s="49">
        <v>43</v>
      </c>
      <c r="D22" s="45">
        <v>43</v>
      </c>
      <c r="E22" s="45">
        <v>43</v>
      </c>
    </row>
    <row r="23" spans="1:6">
      <c r="A23" s="10" t="s">
        <v>25</v>
      </c>
      <c r="B23" s="6" t="s">
        <v>26</v>
      </c>
      <c r="C23" s="49">
        <v>120058</v>
      </c>
      <c r="D23" s="45">
        <v>128146</v>
      </c>
      <c r="E23" s="45">
        <v>128146</v>
      </c>
    </row>
    <row r="24" spans="1:6" ht="57.75">
      <c r="A24" s="14" t="s">
        <v>24</v>
      </c>
      <c r="B24" s="6" t="s">
        <v>1</v>
      </c>
      <c r="C24" s="48">
        <f>2254+249</f>
        <v>2503</v>
      </c>
      <c r="D24" s="48">
        <f>249+1690</f>
        <v>1939</v>
      </c>
      <c r="E24" s="48">
        <v>1939</v>
      </c>
    </row>
    <row r="25" spans="1:6">
      <c r="A25" s="10" t="s">
        <v>3</v>
      </c>
      <c r="B25" s="11" t="s">
        <v>2</v>
      </c>
      <c r="C25" s="49">
        <v>3</v>
      </c>
      <c r="D25" s="45">
        <v>3</v>
      </c>
      <c r="E25" s="45">
        <v>3</v>
      </c>
      <c r="F25" s="16"/>
    </row>
    <row r="26" spans="1:6">
      <c r="A26" s="10" t="s">
        <v>25</v>
      </c>
      <c r="B26" s="6" t="s">
        <v>26</v>
      </c>
      <c r="C26" s="49">
        <v>69527</v>
      </c>
      <c r="D26" s="45">
        <v>71815</v>
      </c>
      <c r="E26" s="45">
        <v>71815</v>
      </c>
      <c r="F26" s="16"/>
    </row>
    <row r="27" spans="1:6" ht="25.5">
      <c r="A27" s="7" t="s">
        <v>22</v>
      </c>
      <c r="B27" s="6" t="s">
        <v>1</v>
      </c>
      <c r="C27" s="48">
        <f>9007+101</f>
        <v>9108</v>
      </c>
      <c r="D27" s="48">
        <f>6755+101</f>
        <v>6856</v>
      </c>
      <c r="E27" s="48">
        <v>6856</v>
      </c>
    </row>
    <row r="28" spans="1:6">
      <c r="A28" s="10" t="s">
        <v>3</v>
      </c>
      <c r="B28" s="11" t="s">
        <v>2</v>
      </c>
      <c r="C28" s="49">
        <v>24</v>
      </c>
      <c r="D28" s="49">
        <v>24</v>
      </c>
      <c r="E28" s="49">
        <v>24</v>
      </c>
      <c r="F28" s="16"/>
    </row>
    <row r="29" spans="1:6">
      <c r="A29" s="10" t="s">
        <v>25</v>
      </c>
      <c r="B29" s="6" t="s">
        <v>26</v>
      </c>
      <c r="C29" s="49">
        <v>31625</v>
      </c>
      <c r="D29" s="49">
        <v>31740</v>
      </c>
      <c r="E29" s="49">
        <v>31740</v>
      </c>
      <c r="F29" s="16"/>
    </row>
    <row r="30" spans="1:6" ht="25.5">
      <c r="A30" s="5" t="s">
        <v>4</v>
      </c>
      <c r="B30" s="6" t="s">
        <v>1</v>
      </c>
      <c r="C30" s="46">
        <v>8509</v>
      </c>
      <c r="D30" s="46">
        <v>6194</v>
      </c>
      <c r="E30" s="46">
        <v>6194</v>
      </c>
      <c r="F30" s="16"/>
    </row>
    <row r="31" spans="1:6" ht="51.75">
      <c r="A31" s="12" t="s">
        <v>5</v>
      </c>
      <c r="B31" s="6" t="s">
        <v>1</v>
      </c>
      <c r="C31" s="46">
        <v>4347</v>
      </c>
      <c r="D31" s="46">
        <v>3044</v>
      </c>
      <c r="E31" s="46">
        <v>3044</v>
      </c>
      <c r="F31" s="16"/>
    </row>
    <row r="32" spans="1:6" ht="40.5">
      <c r="A32" s="12" t="s">
        <v>6</v>
      </c>
      <c r="B32" s="6" t="s">
        <v>1</v>
      </c>
      <c r="C32" s="46">
        <v>244</v>
      </c>
      <c r="D32" s="46">
        <v>244</v>
      </c>
      <c r="E32" s="46">
        <v>244</v>
      </c>
    </row>
    <row r="33" spans="1:5" ht="49.5" customHeight="1">
      <c r="A33" s="12" t="s">
        <v>7</v>
      </c>
      <c r="B33" s="6" t="s">
        <v>1</v>
      </c>
      <c r="C33" s="46">
        <v>6944</v>
      </c>
      <c r="D33" s="46">
        <v>5524</v>
      </c>
      <c r="E33" s="46">
        <v>5524</v>
      </c>
    </row>
    <row r="34" spans="1:5" ht="57" customHeight="1">
      <c r="A34" s="12" t="s">
        <v>8</v>
      </c>
      <c r="B34" s="6" t="s">
        <v>1</v>
      </c>
      <c r="C34" s="46">
        <v>12093</v>
      </c>
      <c r="D34" s="46">
        <v>8096.1</v>
      </c>
      <c r="E34" s="46">
        <v>8096.1</v>
      </c>
    </row>
    <row r="35" spans="1:5">
      <c r="A35" s="10"/>
      <c r="B35" s="6"/>
      <c r="C35" s="49"/>
      <c r="D35" s="49"/>
      <c r="E35" s="49"/>
    </row>
    <row r="36" spans="1:5">
      <c r="A36" s="17"/>
      <c r="B36" s="15"/>
      <c r="C36" s="50"/>
      <c r="D36" s="50"/>
      <c r="E36" s="50"/>
    </row>
    <row r="38" spans="1:5">
      <c r="A38" s="34" t="s">
        <v>36</v>
      </c>
      <c r="B38" s="34"/>
      <c r="C38" s="34"/>
      <c r="D38" s="34"/>
      <c r="E38" s="34"/>
    </row>
  </sheetData>
  <mergeCells count="8">
    <mergeCell ref="A38:E38"/>
    <mergeCell ref="A2:E2"/>
    <mergeCell ref="A3:E3"/>
    <mergeCell ref="A5:E5"/>
    <mergeCell ref="A6:E6"/>
    <mergeCell ref="A10:A11"/>
    <mergeCell ref="B10:B11"/>
    <mergeCell ref="C10:E10"/>
  </mergeCells>
  <pageMargins left="0.51181102362204722" right="0.31496062992125984" top="0.74803149606299213" bottom="0.7480314960629921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view="pageBreakPreview" zoomScale="60" workbookViewId="0">
      <selection activeCell="E31" sqref="E31"/>
    </sheetView>
  </sheetViews>
  <sheetFormatPr defaultColWidth="9.140625" defaultRowHeight="20.25"/>
  <cols>
    <col min="1" max="1" width="77.140625" style="2" customWidth="1"/>
    <col min="2" max="2" width="15.28515625" style="3" customWidth="1"/>
    <col min="3" max="3" width="15.85546875" style="29" customWidth="1"/>
    <col min="4" max="4" width="19.42578125" style="29" customWidth="1"/>
    <col min="5" max="5" width="15.7109375" style="29" customWidth="1"/>
    <col min="6" max="6" width="15.140625" style="2" customWidth="1"/>
    <col min="7" max="7" width="12" style="2" customWidth="1"/>
    <col min="8" max="8" width="9.140625" style="2"/>
    <col min="9" max="9" width="12.28515625" style="2" bestFit="1" customWidth="1"/>
    <col min="10" max="16384" width="9.140625" style="2"/>
  </cols>
  <sheetData>
    <row r="1" spans="1:5">
      <c r="A1" s="35" t="s">
        <v>30</v>
      </c>
      <c r="B1" s="35"/>
      <c r="C1" s="35"/>
      <c r="D1" s="35"/>
      <c r="E1" s="35"/>
    </row>
    <row r="2" spans="1:5">
      <c r="A2" s="35" t="s">
        <v>37</v>
      </c>
      <c r="B2" s="35"/>
      <c r="C2" s="35"/>
      <c r="D2" s="35"/>
      <c r="E2" s="35"/>
    </row>
    <row r="3" spans="1:5">
      <c r="A3" s="1"/>
      <c r="B3" s="23"/>
    </row>
    <row r="4" spans="1:5">
      <c r="A4" s="36" t="s">
        <v>29</v>
      </c>
      <c r="B4" s="36"/>
      <c r="C4" s="36"/>
      <c r="D4" s="36"/>
      <c r="E4" s="36"/>
    </row>
    <row r="5" spans="1:5">
      <c r="A5" s="40" t="s">
        <v>16</v>
      </c>
      <c r="B5" s="40"/>
      <c r="C5" s="40"/>
      <c r="D5" s="40"/>
      <c r="E5" s="40"/>
    </row>
    <row r="6" spans="1:5">
      <c r="A6" s="24"/>
      <c r="B6" s="23"/>
    </row>
    <row r="7" spans="1:5">
      <c r="A7" s="25" t="s">
        <v>17</v>
      </c>
      <c r="B7" s="23"/>
    </row>
    <row r="8" spans="1:5">
      <c r="A8" s="1"/>
      <c r="B8" s="23"/>
    </row>
    <row r="9" spans="1:5">
      <c r="A9" s="38" t="s">
        <v>31</v>
      </c>
      <c r="B9" s="39" t="s">
        <v>18</v>
      </c>
      <c r="C9" s="38" t="s">
        <v>15</v>
      </c>
      <c r="D9" s="38"/>
      <c r="E9" s="38"/>
    </row>
    <row r="10" spans="1:5" ht="41.25" customHeight="1">
      <c r="A10" s="38"/>
      <c r="B10" s="39"/>
      <c r="C10" s="20" t="s">
        <v>19</v>
      </c>
      <c r="D10" s="20" t="s">
        <v>20</v>
      </c>
      <c r="E10" s="19" t="s">
        <v>13</v>
      </c>
    </row>
    <row r="11" spans="1:5">
      <c r="A11" s="5" t="s">
        <v>32</v>
      </c>
      <c r="B11" s="21" t="s">
        <v>9</v>
      </c>
      <c r="C11" s="30">
        <v>30</v>
      </c>
      <c r="D11" s="30">
        <v>30</v>
      </c>
      <c r="E11" s="30">
        <v>30</v>
      </c>
    </row>
    <row r="12" spans="1:5" ht="32.25" customHeight="1">
      <c r="A12" s="26" t="s">
        <v>33</v>
      </c>
      <c r="B12" s="21" t="s">
        <v>1</v>
      </c>
      <c r="C12" s="32">
        <f>C13/C11</f>
        <v>141.63333333333333</v>
      </c>
      <c r="D12" s="32">
        <f>D13/D11</f>
        <v>111.55666666666666</v>
      </c>
      <c r="E12" s="32">
        <f>E13/E11</f>
        <v>111.55666666666666</v>
      </c>
    </row>
    <row r="13" spans="1:5" ht="26.25" customHeight="1">
      <c r="A13" s="5" t="s">
        <v>10</v>
      </c>
      <c r="B13" s="21" t="s">
        <v>1</v>
      </c>
      <c r="C13" s="18">
        <f>C15+C26+C29+C30+C31+C32+C33</f>
        <v>4249</v>
      </c>
      <c r="D13" s="18">
        <f t="shared" ref="D13:E13" si="0">D15+D26+D29+D30+D31+D32+D33</f>
        <v>3346.7</v>
      </c>
      <c r="E13" s="18">
        <f t="shared" si="0"/>
        <v>3346.7</v>
      </c>
    </row>
    <row r="14" spans="1:5">
      <c r="A14" s="26" t="s">
        <v>0</v>
      </c>
      <c r="B14" s="8"/>
      <c r="C14" s="30"/>
      <c r="D14" s="30"/>
      <c r="E14" s="30"/>
    </row>
    <row r="15" spans="1:5" ht="26.25" customHeight="1">
      <c r="A15" s="5" t="s">
        <v>11</v>
      </c>
      <c r="B15" s="21" t="s">
        <v>1</v>
      </c>
      <c r="C15" s="18">
        <f>C17+C20+C23</f>
        <v>2376</v>
      </c>
      <c r="D15" s="18">
        <f>D17+D20+D23</f>
        <v>1577.1</v>
      </c>
      <c r="E15" s="18">
        <f>E17+E20+E23</f>
        <v>1577.1</v>
      </c>
    </row>
    <row r="16" spans="1:5">
      <c r="A16" s="26" t="s">
        <v>34</v>
      </c>
      <c r="B16" s="8"/>
      <c r="C16" s="30"/>
      <c r="D16" s="30"/>
      <c r="E16" s="30"/>
    </row>
    <row r="17" spans="1:6" ht="28.5" customHeight="1">
      <c r="A17" s="7" t="s">
        <v>12</v>
      </c>
      <c r="B17" s="21" t="s">
        <v>1</v>
      </c>
      <c r="C17" s="30"/>
      <c r="D17" s="30"/>
      <c r="E17" s="30"/>
    </row>
    <row r="18" spans="1:6">
      <c r="A18" s="26" t="s">
        <v>3</v>
      </c>
      <c r="B18" s="22" t="s">
        <v>2</v>
      </c>
      <c r="C18" s="30"/>
      <c r="D18" s="30"/>
      <c r="E18" s="30"/>
    </row>
    <row r="19" spans="1:6" ht="27.75" customHeight="1">
      <c r="A19" s="26" t="s">
        <v>25</v>
      </c>
      <c r="B19" s="21" t="s">
        <v>26</v>
      </c>
      <c r="C19" s="30"/>
      <c r="D19" s="30"/>
      <c r="E19" s="30"/>
    </row>
    <row r="20" spans="1:6" ht="36" customHeight="1">
      <c r="A20" s="7" t="s">
        <v>42</v>
      </c>
      <c r="B20" s="21" t="s">
        <v>1</v>
      </c>
      <c r="C20" s="30">
        <v>1861.6</v>
      </c>
      <c r="D20" s="30">
        <f>1183.5</f>
        <v>1183.5</v>
      </c>
      <c r="E20" s="30">
        <v>1183.5</v>
      </c>
    </row>
    <row r="21" spans="1:6">
      <c r="A21" s="26" t="s">
        <v>3</v>
      </c>
      <c r="B21" s="22" t="s">
        <v>2</v>
      </c>
      <c r="C21" s="30">
        <v>2</v>
      </c>
      <c r="D21" s="30">
        <v>2</v>
      </c>
      <c r="E21" s="30">
        <v>2</v>
      </c>
    </row>
    <row r="22" spans="1:6" ht="37.5" customHeight="1">
      <c r="A22" s="26" t="s">
        <v>25</v>
      </c>
      <c r="B22" s="21" t="s">
        <v>26</v>
      </c>
      <c r="C22" s="30">
        <v>77566</v>
      </c>
      <c r="D22" s="30">
        <v>65750</v>
      </c>
      <c r="E22" s="30">
        <v>65750</v>
      </c>
    </row>
    <row r="23" spans="1:6" ht="32.25" customHeight="1">
      <c r="A23" s="7" t="s">
        <v>35</v>
      </c>
      <c r="B23" s="21" t="s">
        <v>1</v>
      </c>
      <c r="C23" s="30">
        <f>483.3+31.1</f>
        <v>514.4</v>
      </c>
      <c r="D23" s="30">
        <f>362.5+31.1</f>
        <v>393.6</v>
      </c>
      <c r="E23" s="30">
        <v>393.6</v>
      </c>
    </row>
    <row r="24" spans="1:6">
      <c r="A24" s="26" t="s">
        <v>3</v>
      </c>
      <c r="B24" s="22" t="s">
        <v>2</v>
      </c>
      <c r="C24" s="30">
        <v>1</v>
      </c>
      <c r="D24" s="30">
        <v>1</v>
      </c>
      <c r="E24" s="30">
        <v>1</v>
      </c>
    </row>
    <row r="25" spans="1:6" ht="37.5" customHeight="1">
      <c r="A25" s="26" t="s">
        <v>25</v>
      </c>
      <c r="B25" s="21" t="s">
        <v>26</v>
      </c>
      <c r="C25" s="30">
        <v>42866</v>
      </c>
      <c r="D25" s="30">
        <v>43733</v>
      </c>
      <c r="E25" s="30">
        <v>43733</v>
      </c>
      <c r="F25" s="16"/>
    </row>
    <row r="26" spans="1:6" ht="32.25" customHeight="1">
      <c r="A26" s="5" t="s">
        <v>4</v>
      </c>
      <c r="B26" s="21" t="s">
        <v>1</v>
      </c>
      <c r="C26" s="33">
        <f>121+110+26</f>
        <v>257</v>
      </c>
      <c r="D26" s="30">
        <v>168</v>
      </c>
      <c r="E26" s="30">
        <v>168</v>
      </c>
      <c r="F26" s="16"/>
    </row>
    <row r="27" spans="1:6" ht="56.25" customHeight="1">
      <c r="A27" s="12" t="s">
        <v>38</v>
      </c>
      <c r="B27" s="21" t="s">
        <v>1</v>
      </c>
      <c r="C27" s="30"/>
      <c r="D27" s="30"/>
      <c r="E27" s="30"/>
    </row>
    <row r="28" spans="1:6" ht="35.25" customHeight="1">
      <c r="A28" s="12" t="s">
        <v>6</v>
      </c>
      <c r="B28" s="21" t="s">
        <v>1</v>
      </c>
      <c r="C28" s="30"/>
      <c r="D28" s="30"/>
      <c r="E28" s="30"/>
      <c r="F28" s="16"/>
    </row>
    <row r="29" spans="1:6" ht="62.25" customHeight="1">
      <c r="A29" s="12" t="s">
        <v>39</v>
      </c>
      <c r="B29" s="21" t="s">
        <v>1</v>
      </c>
      <c r="C29" s="30"/>
      <c r="D29" s="30"/>
      <c r="E29" s="30"/>
      <c r="F29" s="16"/>
    </row>
    <row r="30" spans="1:6" ht="63.75" customHeight="1">
      <c r="A30" s="12" t="s">
        <v>40</v>
      </c>
      <c r="B30" s="21" t="s">
        <v>1</v>
      </c>
      <c r="C30" s="30">
        <f>270+454+892</f>
        <v>1616</v>
      </c>
      <c r="D30" s="30">
        <v>1601.6</v>
      </c>
      <c r="E30" s="30">
        <v>1601.6</v>
      </c>
      <c r="F30" s="16"/>
    </row>
    <row r="31" spans="1:6">
      <c r="A31" s="27"/>
      <c r="B31" s="28"/>
      <c r="C31" s="31"/>
      <c r="D31" s="31"/>
      <c r="E31" s="31"/>
    </row>
    <row r="32" spans="1:6">
      <c r="B32" s="23"/>
    </row>
    <row r="33" spans="1:5">
      <c r="A33" s="34" t="s">
        <v>36</v>
      </c>
      <c r="B33" s="34"/>
      <c r="C33" s="34"/>
      <c r="D33" s="34"/>
      <c r="E33" s="34"/>
    </row>
    <row r="34" spans="1:5">
      <c r="B34" s="23"/>
    </row>
  </sheetData>
  <mergeCells count="8">
    <mergeCell ref="A33:E33"/>
    <mergeCell ref="A1:E1"/>
    <mergeCell ref="A4:E4"/>
    <mergeCell ref="A9:A10"/>
    <mergeCell ref="B9:B10"/>
    <mergeCell ref="C9:E9"/>
    <mergeCell ref="A2:E2"/>
    <mergeCell ref="A5:E5"/>
  </mergeCells>
  <pageMargins left="0.51181102362204722" right="0.31496062992125984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среднее</vt:lpstr>
      <vt:lpstr>дошкольн</vt:lpstr>
      <vt:lpstr>дошкольн!Область_печати</vt:lpstr>
      <vt:lpstr>среднее!Область_печати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2018-11-13T10:17:54Z</dcterms:modified>
</cp:coreProperties>
</file>